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45" windowWidth="14235" windowHeight="8700" activeTab="0"/>
  </bookViews>
  <sheets>
    <sheet name="Time Horizon" sheetId="1" r:id="rId1"/>
  </sheets>
  <definedNames>
    <definedName name="Begin_Withdrawal">'Time Horizon'!$C$7</definedName>
    <definedName name="Current_Age">'Time Horizon'!$C$3</definedName>
    <definedName name="End_Withdrawal">'Time Horizon'!$C$9</definedName>
    <definedName name="Life_Expectancy">'Time Horizon'!$C$13</definedName>
    <definedName name="_xlnm.Print_Area" localSheetId="0">'Time Horizon'!$A$3:$C$15</definedName>
    <definedName name="Risk_Tolerance">'Time Horizon'!$C$11</definedName>
    <definedName name="Sex">'Time Horizon'!$C$5</definedName>
  </definedNames>
  <calcPr fullCalcOnLoad="1"/>
</workbook>
</file>

<file path=xl/sharedStrings.xml><?xml version="1.0" encoding="utf-8"?>
<sst xmlns="http://schemas.openxmlformats.org/spreadsheetml/2006/main" count="13" uniqueCount="13">
  <si>
    <t>Life Expectancy (calculated)&gt;&gt;</t>
  </si>
  <si>
    <t>3a</t>
  </si>
  <si>
    <t>3b</t>
  </si>
  <si>
    <t>At what age will you start to withdraw this money? (leave blank if you are already taking periodic withdrawals from the assets)</t>
  </si>
  <si>
    <t>What is your current age?</t>
  </si>
  <si>
    <t>What is your sex (M or F)?</t>
  </si>
  <si>
    <t>At what age do you plan to have completely used up this money? (leave blank if you will be withdrawing money for the remainder of your life)</t>
  </si>
  <si>
    <t>Recommended Radius Portfolio&gt;&gt;</t>
  </si>
  <si>
    <t>Please enter the information requested in questions 1, 2, 3a/b (if needed), and 4.  To advance to the next question, simply use the arrow keys on your keyboard, press the 'Tab' key, or click on the desired cell.  After you have correctly filled out the questions, your investment time horizon and recommended Radius portfolio will be shown at the bottom of the page (you may need to scroll down for this).</t>
  </si>
  <si>
    <t>What is your Risk Tolerance (from the results on your Risk Tolerance questionnaire)?</t>
  </si>
  <si>
    <t xml:space="preserve">Investment Time Horizon &gt;&gt; </t>
  </si>
  <si>
    <t>Allocation to Stocks (unadjusted)&gt;&gt;</t>
  </si>
  <si>
    <t>Crossover Points &gt;&gt;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</si>
</sst>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
    <numFmt numFmtId="170" formatCode="0.0000"/>
    <numFmt numFmtId="171" formatCode="0.000"/>
    <numFmt numFmtId="172" formatCode="0.0"/>
    <numFmt numFmtId="173" formatCode="0.0000000"/>
    <numFmt numFmtId="174" formatCode="0.000000"/>
  </numFmts>
  <fonts count="6">
    <font>
      <sz val="10"/>
      <name val="Arial"/>
      <family val="0"/>
    </font>
    <font>
      <sz val="12"/>
      <name val="Times New Roman"/>
      <family val="1"/>
    </font>
    <font>
      <b/>
      <sz val="12"/>
      <name val="Times New Roman"/>
      <family val="1"/>
    </font>
    <font>
      <sz val="8"/>
      <name val="Arial"/>
      <family val="0"/>
    </font>
    <font>
      <b/>
      <sz val="12"/>
      <color indexed="10"/>
      <name val="Times New Roman"/>
      <family val="1"/>
    </font>
    <font>
      <b/>
      <sz val="14"/>
      <color indexed="8"/>
      <name val="Times New Roman"/>
      <family val="1"/>
    </font>
  </fonts>
  <fills count="3">
    <fill>
      <patternFill/>
    </fill>
    <fill>
      <patternFill patternType="gray125"/>
    </fill>
    <fill>
      <patternFill patternType="solid">
        <fgColor indexed="13"/>
        <bgColor indexed="64"/>
      </patternFill>
    </fill>
  </fills>
  <borders count="2">
    <border>
      <left/>
      <right/>
      <top/>
      <bottom/>
      <diagonal/>
    </border>
    <border>
      <left style="double"/>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pplyProtection="1">
      <alignment horizontal="center"/>
      <protection hidden="1"/>
    </xf>
    <xf numFmtId="0" fontId="1" fillId="0" borderId="0" xfId="0" applyFont="1" applyAlignment="1" applyProtection="1">
      <alignment/>
      <protection hidden="1"/>
    </xf>
    <xf numFmtId="1" fontId="4" fillId="0" borderId="0" xfId="0" applyNumberFormat="1" applyFont="1" applyAlignment="1" applyProtection="1">
      <alignment horizontal="left" wrapText="1"/>
      <protection hidden="1"/>
    </xf>
    <xf numFmtId="0" fontId="1" fillId="0" borderId="0" xfId="0" applyFont="1" applyAlignment="1" applyProtection="1">
      <alignment horizontal="left" wrapText="1"/>
      <protection hidden="1"/>
    </xf>
    <xf numFmtId="172" fontId="1" fillId="0" borderId="0" xfId="0" applyNumberFormat="1" applyFont="1" applyAlignment="1" applyProtection="1">
      <alignment horizontal="center"/>
      <protection hidden="1"/>
    </xf>
    <xf numFmtId="0" fontId="2" fillId="0" borderId="0" xfId="0" applyFont="1" applyAlignment="1" applyProtection="1">
      <alignment horizontal="right" wrapText="1"/>
      <protection hidden="1"/>
    </xf>
    <xf numFmtId="0" fontId="2" fillId="0" borderId="0" xfId="0" applyFont="1" applyAlignment="1" applyProtection="1">
      <alignment horizontal="center"/>
      <protection hidden="1"/>
    </xf>
    <xf numFmtId="0" fontId="2" fillId="0" borderId="0" xfId="0" applyFont="1" applyAlignment="1" applyProtection="1">
      <alignment horizontal="center" vertical="top"/>
      <protection hidden="1"/>
    </xf>
    <xf numFmtId="0" fontId="1" fillId="0" borderId="0" xfId="0" applyFont="1" applyAlignment="1" applyProtection="1">
      <alignment horizontal="right" wrapText="1"/>
      <protection hidden="1"/>
    </xf>
    <xf numFmtId="1" fontId="5" fillId="0" borderId="1" xfId="0" applyNumberFormat="1" applyFont="1" applyBorder="1" applyAlignment="1" applyProtection="1">
      <alignment horizontal="center" vertical="center"/>
      <protection hidden="1"/>
    </xf>
    <xf numFmtId="0" fontId="2" fillId="0" borderId="0" xfId="0" applyFont="1" applyAlignment="1" applyProtection="1">
      <alignment horizontal="center"/>
      <protection locked="0"/>
    </xf>
    <xf numFmtId="1" fontId="5" fillId="0" borderId="1" xfId="0" applyNumberFormat="1" applyFont="1" applyBorder="1" applyAlignment="1" applyProtection="1">
      <alignment horizontal="center" vertical="center" wrapText="1"/>
      <protection hidden="1"/>
    </xf>
    <xf numFmtId="0" fontId="2" fillId="0" borderId="0" xfId="0" applyFont="1" applyAlignment="1" applyProtection="1">
      <alignment horizontal="right" vertical="center" wrapText="1"/>
      <protection hidden="1"/>
    </xf>
    <xf numFmtId="1" fontId="1" fillId="0" borderId="0" xfId="0" applyNumberFormat="1" applyFont="1" applyBorder="1" applyAlignment="1" applyProtection="1">
      <alignment horizontal="center"/>
      <protection hidden="1"/>
    </xf>
    <xf numFmtId="1" fontId="1" fillId="2" borderId="0" xfId="0" applyNumberFormat="1" applyFont="1" applyFill="1" applyBorder="1" applyAlignment="1" applyProtection="1">
      <alignment horizontal="center"/>
      <protection locked="0"/>
    </xf>
    <xf numFmtId="172" fontId="1" fillId="2" borderId="0" xfId="0" applyNumberFormat="1" applyFont="1" applyFill="1" applyBorder="1" applyAlignment="1" applyProtection="1">
      <alignment horizontal="center"/>
      <protection locked="0"/>
    </xf>
    <xf numFmtId="0" fontId="2" fillId="0" borderId="0" xfId="0" applyFont="1" applyFill="1" applyAlignment="1" applyProtection="1">
      <alignment horizontal="center" vertical="top"/>
      <protection hidden="1"/>
    </xf>
    <xf numFmtId="0" fontId="1" fillId="0" borderId="0" xfId="0" applyFont="1" applyFill="1" applyAlignment="1" applyProtection="1">
      <alignment horizontal="left" wrapText="1"/>
      <protection hidden="1"/>
    </xf>
    <xf numFmtId="1" fontId="1" fillId="0" borderId="0" xfId="0" applyNumberFormat="1" applyFont="1" applyFill="1" applyBorder="1" applyAlignment="1" applyProtection="1">
      <alignment horizontal="center"/>
      <protection hidden="1"/>
    </xf>
    <xf numFmtId="1" fontId="4" fillId="0" borderId="0" xfId="0" applyNumberFormat="1" applyFont="1" applyFill="1" applyAlignment="1" applyProtection="1">
      <alignment horizontal="left" wrapText="1"/>
      <protection hidden="1"/>
    </xf>
    <xf numFmtId="0" fontId="1" fillId="0" borderId="0" xfId="0" applyFont="1" applyFill="1" applyAlignment="1" applyProtection="1">
      <alignment/>
      <protection hidden="1"/>
    </xf>
    <xf numFmtId="172" fontId="1" fillId="0" borderId="0" xfId="0" applyNumberFormat="1" applyFont="1" applyFill="1" applyBorder="1" applyAlignment="1" applyProtection="1">
      <alignment horizontal="center"/>
      <protection hidden="1"/>
    </xf>
    <xf numFmtId="0" fontId="1" fillId="0" borderId="0" xfId="0" applyFont="1" applyAlignment="1" applyProtection="1">
      <alignment horizontal="left" vertical="top" wrapText="1"/>
      <protection hidden="1"/>
    </xf>
    <xf numFmtId="1" fontId="4" fillId="0" borderId="0" xfId="0" applyNumberFormat="1" applyFont="1" applyAlignment="1" applyProtection="1">
      <alignment horizontal="left" vertical="top" wrapText="1"/>
      <protection hidden="1"/>
    </xf>
    <xf numFmtId="2" fontId="2" fillId="2" borderId="0" xfId="0" applyNumberFormat="1" applyFont="1" applyFill="1" applyBorder="1" applyAlignment="1" applyProtection="1">
      <alignment horizontal="center" vertical="center"/>
      <protection locked="0"/>
    </xf>
    <xf numFmtId="172" fontId="5" fillId="0" borderId="1" xfId="0" applyNumberFormat="1" applyFont="1" applyBorder="1" applyAlignment="1" applyProtection="1">
      <alignment horizontal="center" vertical="center"/>
      <protection hidden="1"/>
    </xf>
    <xf numFmtId="0" fontId="1" fillId="0" borderId="0" xfId="0" applyFont="1" applyAlignment="1" applyProtection="1">
      <alignment horizontal="right"/>
      <protection hidden="1"/>
    </xf>
    <xf numFmtId="0" fontId="2" fillId="0" borderId="0" xfId="0" applyFont="1" applyAlignment="1" applyProtection="1">
      <alignment horizontal="left"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showGridLines="0" showRowColHeaders="0" tabSelected="1" workbookViewId="0" topLeftCell="A1">
      <selection activeCell="A1" sqref="A1"/>
    </sheetView>
  </sheetViews>
  <sheetFormatPr defaultColWidth="9.140625" defaultRowHeight="12.75"/>
  <cols>
    <col min="1" max="1" width="4.28125" style="7" customWidth="1"/>
    <col min="2" max="2" width="54.140625" style="2" customWidth="1"/>
    <col min="3" max="3" width="25.421875" style="1" customWidth="1"/>
    <col min="4" max="4" width="37.8515625" style="1" customWidth="1"/>
    <col min="5" max="16384" width="9.140625" style="2" customWidth="1"/>
  </cols>
  <sheetData>
    <row r="1" spans="1:3" ht="84" customHeight="1">
      <c r="A1" s="11"/>
      <c r="B1" s="28" t="s">
        <v>8</v>
      </c>
      <c r="C1" s="28"/>
    </row>
    <row r="3" spans="1:4" ht="15.75">
      <c r="A3" s="8">
        <v>1</v>
      </c>
      <c r="B3" s="4" t="s">
        <v>4</v>
      </c>
      <c r="C3" s="15"/>
      <c r="D3" s="3" t="str">
        <f>IF(Current_Age="","&lt;&lt; Please enter your current age.","")</f>
        <v>&lt;&lt; Please enter your current age.</v>
      </c>
    </row>
    <row r="4" spans="1:4" s="21" customFormat="1" ht="1.5" customHeight="1">
      <c r="A4" s="17"/>
      <c r="B4" s="18"/>
      <c r="C4" s="19"/>
      <c r="D4" s="20"/>
    </row>
    <row r="5" spans="1:4" ht="15.75">
      <c r="A5" s="8">
        <v>2</v>
      </c>
      <c r="B5" s="4" t="s">
        <v>5</v>
      </c>
      <c r="C5" s="16"/>
      <c r="D5" s="3" t="str">
        <f>IF(OR(LEFT(C5,1)="m",LEFT(C5,1)="f"),"","&lt;&lt; Please enter either 'M' or 'F'.")</f>
        <v>&lt;&lt; Please enter either 'M' or 'F'.</v>
      </c>
    </row>
    <row r="6" spans="1:4" s="21" customFormat="1" ht="1.5" customHeight="1">
      <c r="A6" s="17"/>
      <c r="B6" s="18"/>
      <c r="C6" s="22"/>
      <c r="D6" s="20"/>
    </row>
    <row r="7" spans="1:4" ht="47.25">
      <c r="A7" s="8" t="s">
        <v>1</v>
      </c>
      <c r="B7" s="4" t="s">
        <v>3</v>
      </c>
      <c r="C7" s="15"/>
      <c r="D7" s="3">
        <f>IF(OR(AND(Begin_Withdrawal&lt;&gt;"",Begin_Withdrawal&lt;Current_Age),AND(Begin_Withdrawal&lt;&gt;"",Begin_Withdrawal&gt;Life_Expectancy)),"&lt;&lt;Please leave blank or enter a number greater than your current age and less than your life expectancy.","")</f>
      </c>
    </row>
    <row r="8" spans="1:4" s="21" customFormat="1" ht="1.5" customHeight="1">
      <c r="A8" s="17"/>
      <c r="B8" s="18"/>
      <c r="C8" s="19"/>
      <c r="D8" s="20"/>
    </row>
    <row r="9" spans="1:4" ht="47.25">
      <c r="A9" s="8" t="s">
        <v>2</v>
      </c>
      <c r="B9" s="4" t="s">
        <v>6</v>
      </c>
      <c r="C9" s="15"/>
      <c r="D9" s="3">
        <f>IF(AND(End_Withdrawal&lt;&gt;"",OR(End_Withdrawal&lt;Current_Age,End_Withdrawal&lt;Begin_Withdrawal)),"&lt;&lt;Please leave blank or enter a number greater than the age at which the assets will start to be withdrawn.","")</f>
      </c>
    </row>
    <row r="10" spans="1:4" s="21" customFormat="1" ht="1.5" customHeight="1">
      <c r="A10" s="17"/>
      <c r="B10" s="18"/>
      <c r="C10" s="19"/>
      <c r="D10" s="20"/>
    </row>
    <row r="11" spans="1:4" ht="47.25">
      <c r="A11" s="8">
        <v>4</v>
      </c>
      <c r="B11" s="23" t="s">
        <v>9</v>
      </c>
      <c r="C11" s="25"/>
      <c r="D11" s="24" t="str">
        <f>IF(OR(LOWER(Risk_Tolerance)="conservative",LOWER(Risk_Tolerance)="moderate",LOWER(Risk_Tolerance)="aggressive"),"",IF(Risk_Tolerance="","&lt;&lt; Please enter your Risk Tolerance (Conservative, Moderate, or Aggressive).",IF(AND(LOWER(Risk_Tolerance)&lt;&gt;"conservative",LOWER(Risk_Tolerance)&lt;&gt;"moderate",LOWER(Risk_Tolerance)&lt;&gt;"aggressive"),"&lt;&lt; Please check the spelling and try again.")))</f>
        <v>&lt;&lt; Please enter your Risk Tolerance (Conservative, Moderate, or Aggressive).</v>
      </c>
    </row>
    <row r="12" spans="1:4" ht="15.75">
      <c r="A12" s="8"/>
      <c r="B12" s="4"/>
      <c r="C12" s="14"/>
      <c r="D12" s="3"/>
    </row>
    <row r="13" spans="2:4" ht="16.5" thickBot="1">
      <c r="B13" s="9" t="s">
        <v>0</v>
      </c>
      <c r="C13" s="5">
        <f>IF(OR(D3&lt;&gt;"",D5&lt;&gt;""),"",IF(LEFT(C5,1)="m",Current_Age+0.0000473*Current_Age^3-0.002898135*Current_Age^2-0.901269491*Current_Age+74.21,Current_Age+0.0000481*Current_Age^3-0.003419453*Current_Age^2-0.914149815*Current_Age+79.798))</f>
      </c>
      <c r="D13" s="5"/>
    </row>
    <row r="14" spans="2:3" ht="20.25" thickBot="1" thickTop="1">
      <c r="B14" s="6" t="s">
        <v>10</v>
      </c>
      <c r="C14" s="26">
        <f>IF(OR(D3&lt;&gt;"",D5&lt;&gt;"",D7&lt;&gt;"",D9&lt;&gt;""),"",IF(Begin_Withdrawal="",(MIN(End_Withdrawal,Life_Expectancy)-Current_Age)/2,(MIN(Life_Expectancy,End_Withdrawal)-MAX(Current_Age,Begin_Withdrawal))/2+(Begin_Withdrawal-Current_Age)))</f>
      </c>
    </row>
    <row r="15" spans="2:7" ht="20.25" hidden="1" thickBot="1" thickTop="1">
      <c r="B15" s="6" t="s">
        <v>11</v>
      </c>
      <c r="C15" s="10">
        <f>IF(OR(AND(LOWER(Risk_Tolerance)&lt;&gt;"conservative",LOWER(Risk_Tolerance)&lt;&gt;"moderate",LOWER(Risk_Tolerance)&lt;&gt;"aggressive"),C14=""),"",IF(C14&lt;=E15,20,IF(C14&lt;=F15,40,IF(C14&lt;=G15,60,80))))</f>
      </c>
      <c r="D15" s="27" t="s">
        <v>12</v>
      </c>
      <c r="E15" s="2">
        <v>2</v>
      </c>
      <c r="F15" s="2">
        <v>5</v>
      </c>
      <c r="G15" s="2">
        <v>10</v>
      </c>
    </row>
    <row r="16" spans="2:3" ht="20.25" thickBot="1" thickTop="1">
      <c r="B16" s="13" t="s">
        <v>7</v>
      </c>
      <c r="C16" s="12">
        <f>IF(OR(AND(LOWER(Risk_Tolerance)&lt;&gt;"conservative",LOWER(Risk_Tolerance)&lt;&gt;"moderate",LOWER(Risk_Tolerance)&lt;&gt;"aggressive"),C14=""),"",IF(LOWER(Risk_Tolerance)="conservative","Radius "&amp;TEXT(C15-20,"0"),IF(LOWER(Risk_Tolerance)="aggressive","Radius "&amp;TEXT(C15+20,"0"),"Radius "&amp;C15)))</f>
      </c>
    </row>
    <row r="17" ht="16.5" thickTop="1"/>
  </sheetData>
  <sheetProtection password="9A73" sheet="1" objects="1" scenarios="1" selectLockedCells="1"/>
  <mergeCells count="1">
    <mergeCell ref="B1:C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Halsey Advisory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Kimball Halsey</dc:creator>
  <cp:keywords/>
  <dc:description/>
  <cp:lastModifiedBy>Kimball Halsey</cp:lastModifiedBy>
  <cp:lastPrinted>2003-08-22T19:05:29Z</cp:lastPrinted>
  <dcterms:created xsi:type="dcterms:W3CDTF">2003-08-22T00:59:57Z</dcterms:created>
  <dcterms:modified xsi:type="dcterms:W3CDTF">2007-04-04T18:03:17Z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-646970285</vt:i4>
  </property>
  <property fmtid="{D5CDD505-2E9C-101B-9397-08002B2CF9AE}" pid="3" name="_EmailSubject">
    <vt:lpwstr>Updated files, etc.</vt:lpwstr>
  </property>
  <property fmtid="{D5CDD505-2E9C-101B-9397-08002B2CF9AE}" pid="4" name="_AuthorEmail">
    <vt:lpwstr>khalsey@radius-capital.com</vt:lpwstr>
  </property>
  <property fmtid="{D5CDD505-2E9C-101B-9397-08002B2CF9AE}" pid="5" name="_AuthorEmailDisplayName">
    <vt:lpwstr>Kimball Halsey</vt:lpwstr>
  </property>
  <property fmtid="{D5CDD505-2E9C-101B-9397-08002B2CF9AE}" pid="6" name="_ReviewingToolsShownOnce">
    <vt:lpwstr/>
  </property>
</Properties>
</file>